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Sayfa1!$A$1:$G$71</definedName>
  </definedNames>
  <calcPr calcId="145621"/>
</workbook>
</file>

<file path=xl/calcChain.xml><?xml version="1.0" encoding="utf-8"?>
<calcChain xmlns="http://schemas.openxmlformats.org/spreadsheetml/2006/main">
  <c r="D7" i="1"/>
  <c r="D8"/>
  <c r="D9"/>
  <c r="D10"/>
  <c r="D13"/>
  <c r="D15"/>
  <c r="D16"/>
  <c r="D17"/>
  <c r="D18"/>
  <c r="D20"/>
  <c r="D21"/>
  <c r="D26"/>
  <c r="D27"/>
  <c r="D30"/>
  <c r="D31"/>
  <c r="D34"/>
  <c r="D35"/>
  <c r="D36"/>
  <c r="D37"/>
  <c r="D39"/>
  <c r="D40"/>
  <c r="D41"/>
  <c r="D43"/>
  <c r="D44"/>
  <c r="D45"/>
  <c r="D46"/>
  <c r="D48"/>
  <c r="D50"/>
  <c r="D51"/>
  <c r="D53"/>
  <c r="D59"/>
  <c r="D62"/>
  <c r="D63"/>
  <c r="D64"/>
</calcChain>
</file>

<file path=xl/sharedStrings.xml><?xml version="1.0" encoding="utf-8"?>
<sst xmlns="http://schemas.openxmlformats.org/spreadsheetml/2006/main" count="136" uniqueCount="79">
  <si>
    <t>DERSİN ADI</t>
  </si>
  <si>
    <t>Anayasa Hukuku</t>
  </si>
  <si>
    <t>İş Sağlığı ve Güvenliği</t>
  </si>
  <si>
    <t>Yöneylem Araştırması</t>
  </si>
  <si>
    <t>Matematiğe Giriş II</t>
  </si>
  <si>
    <t>Üretim Yönetimi</t>
  </si>
  <si>
    <t>Stratejik Yönetim ve Planlama</t>
  </si>
  <si>
    <t>Gıda Ambalajlama</t>
  </si>
  <si>
    <t>Çağdaş Yönetim Yaklaşımları</t>
  </si>
  <si>
    <t>Araştırma Yöntem ve Teknikleri</t>
  </si>
  <si>
    <t>Gıda Mikrobiyolojisi</t>
  </si>
  <si>
    <t>Genel Muhasebe</t>
  </si>
  <si>
    <t>Yerel Yönetimler Mevzuatı</t>
  </si>
  <si>
    <t>Depolama ve Envanter Yönetimi</t>
  </si>
  <si>
    <t>Türk Vergi Sistemi</t>
  </si>
  <si>
    <t>Gıda Muhafazası</t>
  </si>
  <si>
    <t>Fiziksel Dağıtım Kanalları ve Planlama</t>
  </si>
  <si>
    <t>Su Analizleri</t>
  </si>
  <si>
    <t>Güncel Ekonomik Sorunlar</t>
  </si>
  <si>
    <t>Gıda Kimyası</t>
  </si>
  <si>
    <t>E-Devlet</t>
  </si>
  <si>
    <t>Yağ Analizleri</t>
  </si>
  <si>
    <t>Bilgi ve İletişim Teknolojileri</t>
  </si>
  <si>
    <t>Çevre Koruma</t>
  </si>
  <si>
    <t>Yerel Demokrasi ve Kentli Hakları</t>
  </si>
  <si>
    <t>Protokol Yönetimi</t>
  </si>
  <si>
    <t>Beslenme İlkeleri</t>
  </si>
  <si>
    <t>Elektronik Pazarlama</t>
  </si>
  <si>
    <t xml:space="preserve">Bilgisayarlı Muhasebe </t>
  </si>
  <si>
    <t>Kamu Yönetimi</t>
  </si>
  <si>
    <t>Kentleşme ve Çevre Sorunları</t>
  </si>
  <si>
    <t>Fermente Gıdalarda Kalite</t>
  </si>
  <si>
    <t>Etkili Sunum Becerileri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</si>
  <si>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</si>
  <si>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</si>
  <si>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</si>
  <si>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</si>
  <si>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</si>
  <si>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</si>
  <si>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</si>
  <si>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</si>
  <si>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</si>
  <si>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D.Özgün SARIOĞLU</t>
  </si>
  <si>
    <t>Öğr. Gör. Yeliz TEKGÜL</t>
  </si>
  <si>
    <t>Öğr. Gör. Esma ACAYİP</t>
  </si>
  <si>
    <t>Öğr. Gör. Cennet ARMAN ZENGİ</t>
  </si>
  <si>
    <t>Öğr. Gör. Merve AYDIN</t>
  </si>
  <si>
    <t>ÖS</t>
  </si>
  <si>
    <t>SINAV TARİHİ</t>
  </si>
  <si>
    <t>SAATİ</t>
  </si>
  <si>
    <t>Laboratuvar Teknikleri II</t>
  </si>
  <si>
    <t xml:space="preserve">Tahıl ve Ürünleri Analizleri </t>
  </si>
  <si>
    <t>Fermente Süt Ürünleri</t>
  </si>
  <si>
    <t>Toplam Kalite Yönetimi</t>
  </si>
  <si>
    <t>Öğr. El. Merve AYDIN</t>
  </si>
  <si>
    <t>Öğr. Gör. Ayşenur ÖREN</t>
  </si>
  <si>
    <t>Doç. Dr.A.Demet KARAMAN</t>
  </si>
  <si>
    <t>Gıda Katkı Maddeleri</t>
  </si>
  <si>
    <t>İthalat ve İhracat Yönetimi</t>
  </si>
  <si>
    <t>Öğr. El. Şerife Gökçen YANIK</t>
  </si>
  <si>
    <t>Okt. Çiğdem BUDAK</t>
  </si>
  <si>
    <t>Finans Matematiği</t>
  </si>
  <si>
    <t>Öğr. El. Nimet EVDİLEK</t>
  </si>
  <si>
    <t>İş ve Sosyal Güvenlik Hukuku</t>
  </si>
  <si>
    <t>İmar Hukuku ve Uygulamaları</t>
  </si>
  <si>
    <t>Öğr. El. İhsan Murat KILINÇ</t>
  </si>
  <si>
    <t>Türkiye-AB İlişkileri</t>
  </si>
  <si>
    <t>Öğr. El. Hatice BİRCAN</t>
  </si>
  <si>
    <t>Denizyolu Taşımacılığı</t>
  </si>
  <si>
    <t>Perakende Lojistiği</t>
  </si>
  <si>
    <t>Hizmet Pazarlaması</t>
  </si>
  <si>
    <t>Küresel Lojistik</t>
  </si>
  <si>
    <t>Sosyal Sorumluluk</t>
  </si>
  <si>
    <t>Türk Siyasi Tarihi</t>
  </si>
  <si>
    <t>Türkiye Cumhuriyeti Tarihi</t>
  </si>
  <si>
    <t>İnsan Kaynakları Yönetimi</t>
  </si>
  <si>
    <t>Pazarlama İlkeleri</t>
  </si>
  <si>
    <t>Yerel yönetimlerin güncel sorunları</t>
  </si>
  <si>
    <t>T.C.                                                                                                                                                                                                                                                      ADNAN MENDERES ÜNİVERSİTESİ                                                                                                                                                                                                   KÖŞK MESLEK YÜKSEKOKULU                                                                                                                                                                                                                                                  2015/2016 AKADEMİK                                                                                                                                                                                                             BAHAR DÖNEMİ VİZE PROGRAMI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</si>
</sst>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20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146613</xdr:colOff>
      <xdr:row>1</xdr:row>
      <xdr:rowOff>53227</xdr:rowOff>
    </xdr:from>
    <xdr:to>
      <xdr:col>1</xdr:col>
      <xdr:colOff>2206603</xdr:colOff>
      <xdr:row>3</xdr:row>
      <xdr:rowOff>1679727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0488" y="243727"/>
          <a:ext cx="2059990" cy="19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319351</xdr:colOff>
      <xdr:row>1</xdr:row>
      <xdr:rowOff>11205</xdr:rowOff>
    </xdr:from>
    <xdr:to>
      <xdr:col>5</xdr:col>
      <xdr:colOff>278005</xdr:colOff>
      <xdr:row>3</xdr:row>
      <xdr:rowOff>1673705</xdr:rowOff>
    </xdr:to>
    <xdr:pic>
      <xdr:nvPicPr>
        <xdr:cNvPr id="7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77976" y="201705"/>
          <a:ext cx="2117654" cy="19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4"/>
  <sheetViews>
    <sheetView tabSelected="1" view="pageBreakPreview" zoomScale="60" zoomScaleNormal="170" workbookViewId="0">
      <selection activeCell="D55" sqref="D55"/>
    </sheetView>
  </sheetViews>
  <sheetFormatPr defaultRowHeight="31.5"/>
  <cols>
    <col min="1" max="1" width="7.85546875" style="2" customWidth="1"/>
    <col min="2" max="2" width="85.85546875" style="2" bestFit="1" customWidth="1"/>
    <col min="3" max="3" width="74" style="2" bestFit="1" customWidth="1"/>
    <col min="4" max="4" width="10" style="2" bestFit="1" customWidth="1"/>
    <col min="5" max="5" width="32.28515625" style="2" bestFit="1" customWidth="1"/>
    <col min="6" max="6" width="14.7109375" style="2" bestFit="1" customWidth="1"/>
    <col min="7" max="7" width="12" style="2" customWidth="1"/>
    <col min="8" max="16384" width="9.140625" style="2"/>
  </cols>
  <sheetData>
    <row r="1" spans="1:8" ht="15" customHeight="1">
      <c r="A1" s="17" t="s">
        <v>78</v>
      </c>
      <c r="B1" s="17"/>
      <c r="C1" s="17"/>
      <c r="D1" s="17"/>
      <c r="E1" s="17"/>
      <c r="F1" s="17"/>
      <c r="G1" s="1"/>
      <c r="H1" s="1"/>
    </row>
    <row r="2" spans="1:8" ht="12" customHeight="1">
      <c r="A2" s="17"/>
      <c r="B2" s="17"/>
      <c r="C2" s="17"/>
      <c r="D2" s="17"/>
      <c r="E2" s="17"/>
      <c r="F2" s="17"/>
      <c r="G2" s="1"/>
      <c r="H2" s="1"/>
    </row>
    <row r="3" spans="1:8" ht="12" customHeight="1">
      <c r="A3" s="17"/>
      <c r="B3" s="17"/>
      <c r="C3" s="17"/>
      <c r="D3" s="17"/>
      <c r="E3" s="17"/>
      <c r="F3" s="17"/>
      <c r="G3" s="1"/>
      <c r="H3" s="1"/>
    </row>
    <row r="4" spans="1:8" ht="133.5" customHeight="1">
      <c r="A4" s="18"/>
      <c r="B4" s="18"/>
      <c r="C4" s="18"/>
      <c r="D4" s="18"/>
      <c r="E4" s="18"/>
      <c r="F4" s="18"/>
      <c r="G4" s="1"/>
      <c r="H4" s="1"/>
    </row>
    <row r="5" spans="1:8">
      <c r="A5" s="3"/>
      <c r="B5" s="4" t="s">
        <v>0</v>
      </c>
      <c r="C5" s="4" t="s">
        <v>38</v>
      </c>
      <c r="D5" s="5" t="s">
        <v>47</v>
      </c>
      <c r="E5" s="5" t="s">
        <v>48</v>
      </c>
      <c r="F5" s="5" t="s">
        <v>49</v>
      </c>
    </row>
    <row r="6" spans="1:8">
      <c r="A6" s="3">
        <v>1</v>
      </c>
      <c r="B6" s="6" t="s">
        <v>23</v>
      </c>
      <c r="C6" s="6" t="s">
        <v>41</v>
      </c>
      <c r="D6" s="7">
        <v>79</v>
      </c>
      <c r="E6" s="8">
        <v>42464</v>
      </c>
      <c r="F6" s="9">
        <v>0.375</v>
      </c>
    </row>
    <row r="7" spans="1:8">
      <c r="A7" s="3">
        <v>2</v>
      </c>
      <c r="B7" s="6" t="s">
        <v>6</v>
      </c>
      <c r="C7" s="6" t="s">
        <v>44</v>
      </c>
      <c r="D7" s="7">
        <f>45+58</f>
        <v>103</v>
      </c>
      <c r="E7" s="8">
        <v>42464</v>
      </c>
      <c r="F7" s="9">
        <v>0.41666666666666669</v>
      </c>
    </row>
    <row r="8" spans="1:8">
      <c r="A8" s="3">
        <v>3</v>
      </c>
      <c r="B8" s="6" t="s">
        <v>1</v>
      </c>
      <c r="C8" s="6" t="s">
        <v>39</v>
      </c>
      <c r="D8" s="7">
        <f>55+48</f>
        <v>103</v>
      </c>
      <c r="E8" s="8">
        <v>42464</v>
      </c>
      <c r="F8" s="9">
        <v>0.45833333333333331</v>
      </c>
    </row>
    <row r="9" spans="1:8">
      <c r="A9" s="3">
        <v>4</v>
      </c>
      <c r="B9" s="6" t="s">
        <v>8</v>
      </c>
      <c r="C9" s="6" t="s">
        <v>62</v>
      </c>
      <c r="D9" s="7">
        <f>31+38</f>
        <v>69</v>
      </c>
      <c r="E9" s="8">
        <v>42464</v>
      </c>
      <c r="F9" s="9">
        <v>0.54166666666666663</v>
      </c>
    </row>
    <row r="10" spans="1:8">
      <c r="A10" s="3">
        <v>5</v>
      </c>
      <c r="B10" s="6" t="s">
        <v>21</v>
      </c>
      <c r="C10" s="6" t="s">
        <v>41</v>
      </c>
      <c r="D10" s="7">
        <f>36+37</f>
        <v>73</v>
      </c>
      <c r="E10" s="8">
        <v>42464</v>
      </c>
      <c r="F10" s="9">
        <v>0.58333333333333337</v>
      </c>
    </row>
    <row r="11" spans="1:8">
      <c r="A11" s="3">
        <v>6</v>
      </c>
      <c r="B11" s="6" t="s">
        <v>75</v>
      </c>
      <c r="C11" s="6" t="s">
        <v>62</v>
      </c>
      <c r="D11" s="7">
        <v>77</v>
      </c>
      <c r="E11" s="8">
        <v>42464</v>
      </c>
      <c r="F11" s="9">
        <v>0.625</v>
      </c>
    </row>
    <row r="12" spans="1:8">
      <c r="A12" s="3">
        <v>7</v>
      </c>
      <c r="B12" s="10" t="s">
        <v>4</v>
      </c>
      <c r="C12" s="10" t="s">
        <v>42</v>
      </c>
      <c r="D12" s="11">
        <v>94</v>
      </c>
      <c r="E12" s="12">
        <v>42465</v>
      </c>
      <c r="F12" s="13">
        <v>0.375</v>
      </c>
    </row>
    <row r="13" spans="1:8">
      <c r="A13" s="3">
        <v>8</v>
      </c>
      <c r="B13" s="10" t="s">
        <v>12</v>
      </c>
      <c r="C13" s="10" t="s">
        <v>39</v>
      </c>
      <c r="D13" s="11">
        <f>30+45</f>
        <v>75</v>
      </c>
      <c r="E13" s="12">
        <v>42465</v>
      </c>
      <c r="F13" s="13">
        <v>0.41666666666666702</v>
      </c>
    </row>
    <row r="14" spans="1:8">
      <c r="A14" s="3">
        <v>9</v>
      </c>
      <c r="B14" s="10" t="s">
        <v>3</v>
      </c>
      <c r="C14" s="10" t="s">
        <v>42</v>
      </c>
      <c r="D14" s="11">
        <v>139</v>
      </c>
      <c r="E14" s="12">
        <v>42465</v>
      </c>
      <c r="F14" s="13">
        <v>0.45833333333333298</v>
      </c>
    </row>
    <row r="15" spans="1:8">
      <c r="A15" s="3">
        <v>10</v>
      </c>
      <c r="B15" s="10" t="s">
        <v>58</v>
      </c>
      <c r="C15" s="10" t="s">
        <v>55</v>
      </c>
      <c r="D15" s="11">
        <f>36</f>
        <v>36</v>
      </c>
      <c r="E15" s="12">
        <v>42465</v>
      </c>
      <c r="F15" s="13">
        <v>0.58333333333333304</v>
      </c>
    </row>
    <row r="16" spans="1:8">
      <c r="A16" s="3">
        <v>11</v>
      </c>
      <c r="B16" s="10" t="s">
        <v>51</v>
      </c>
      <c r="C16" s="10" t="s">
        <v>43</v>
      </c>
      <c r="D16" s="11">
        <f>36+37</f>
        <v>73</v>
      </c>
      <c r="E16" s="12">
        <v>42465</v>
      </c>
      <c r="F16" s="13">
        <v>0.625</v>
      </c>
    </row>
    <row r="17" spans="1:6">
      <c r="A17" s="3">
        <v>12</v>
      </c>
      <c r="B17" s="6" t="s">
        <v>2</v>
      </c>
      <c r="C17" s="6" t="s">
        <v>42</v>
      </c>
      <c r="D17" s="7">
        <f>14</f>
        <v>14</v>
      </c>
      <c r="E17" s="8">
        <v>42466</v>
      </c>
      <c r="F17" s="9">
        <v>0.375</v>
      </c>
    </row>
    <row r="18" spans="1:6">
      <c r="A18" s="3">
        <v>13</v>
      </c>
      <c r="B18" s="6" t="s">
        <v>2</v>
      </c>
      <c r="C18" s="6" t="s">
        <v>43</v>
      </c>
      <c r="D18" s="7">
        <f>14+48</f>
        <v>62</v>
      </c>
      <c r="E18" s="8">
        <v>42466</v>
      </c>
      <c r="F18" s="9">
        <v>0.375</v>
      </c>
    </row>
    <row r="19" spans="1:6">
      <c r="A19" s="3">
        <v>14</v>
      </c>
      <c r="B19" s="6" t="s">
        <v>68</v>
      </c>
      <c r="C19" s="6" t="s">
        <v>55</v>
      </c>
      <c r="D19" s="7">
        <v>90</v>
      </c>
      <c r="E19" s="8">
        <v>42466</v>
      </c>
      <c r="F19" s="9">
        <v>0.41666666666666669</v>
      </c>
    </row>
    <row r="20" spans="1:6">
      <c r="A20" s="3">
        <v>15</v>
      </c>
      <c r="B20" s="6" t="s">
        <v>27</v>
      </c>
      <c r="C20" s="6" t="s">
        <v>55</v>
      </c>
      <c r="D20" s="7">
        <f>38+68</f>
        <v>106</v>
      </c>
      <c r="E20" s="8">
        <v>42466</v>
      </c>
      <c r="F20" s="9">
        <v>0.45833333333333331</v>
      </c>
    </row>
    <row r="21" spans="1:6">
      <c r="A21" s="3">
        <v>16</v>
      </c>
      <c r="B21" s="6" t="s">
        <v>17</v>
      </c>
      <c r="C21" s="6" t="s">
        <v>40</v>
      </c>
      <c r="D21" s="7">
        <f>35+37</f>
        <v>72</v>
      </c>
      <c r="E21" s="8">
        <v>42466</v>
      </c>
      <c r="F21" s="9">
        <v>0.54166666666666663</v>
      </c>
    </row>
    <row r="22" spans="1:6">
      <c r="A22" s="3">
        <v>17</v>
      </c>
      <c r="B22" s="6" t="s">
        <v>5</v>
      </c>
      <c r="C22" s="6" t="s">
        <v>42</v>
      </c>
      <c r="D22" s="7">
        <v>122</v>
      </c>
      <c r="E22" s="8">
        <v>42466</v>
      </c>
      <c r="F22" s="9">
        <v>0.58333333333333304</v>
      </c>
    </row>
    <row r="23" spans="1:6">
      <c r="A23" s="3">
        <v>18</v>
      </c>
      <c r="B23" s="10" t="s">
        <v>13</v>
      </c>
      <c r="C23" s="10" t="s">
        <v>42</v>
      </c>
      <c r="D23" s="11">
        <v>102</v>
      </c>
      <c r="E23" s="12">
        <v>42467</v>
      </c>
      <c r="F23" s="13">
        <v>0.375</v>
      </c>
    </row>
    <row r="24" spans="1:6">
      <c r="A24" s="3">
        <v>19</v>
      </c>
      <c r="B24" s="10" t="s">
        <v>33</v>
      </c>
      <c r="C24" s="10" t="s">
        <v>40</v>
      </c>
      <c r="D24" s="14">
        <v>60</v>
      </c>
      <c r="E24" s="12">
        <v>42467</v>
      </c>
      <c r="F24" s="13">
        <v>0.41666666666666669</v>
      </c>
    </row>
    <row r="25" spans="1:6">
      <c r="A25" s="3">
        <v>20</v>
      </c>
      <c r="B25" s="10" t="s">
        <v>9</v>
      </c>
      <c r="C25" s="10" t="s">
        <v>60</v>
      </c>
      <c r="D25" s="11">
        <v>33</v>
      </c>
      <c r="E25" s="12">
        <v>42467</v>
      </c>
      <c r="F25" s="13">
        <v>0.45833333333333298</v>
      </c>
    </row>
    <row r="26" spans="1:6">
      <c r="A26" s="3">
        <v>21</v>
      </c>
      <c r="B26" s="10" t="s">
        <v>9</v>
      </c>
      <c r="C26" s="10" t="s">
        <v>42</v>
      </c>
      <c r="D26" s="11">
        <f>20+11</f>
        <v>31</v>
      </c>
      <c r="E26" s="12">
        <v>42467</v>
      </c>
      <c r="F26" s="13">
        <v>0.45833333333333298</v>
      </c>
    </row>
    <row r="27" spans="1:6">
      <c r="A27" s="3">
        <v>22</v>
      </c>
      <c r="B27" s="10" t="s">
        <v>31</v>
      </c>
      <c r="C27" s="10" t="s">
        <v>40</v>
      </c>
      <c r="D27" s="11">
        <f>45+20</f>
        <v>65</v>
      </c>
      <c r="E27" s="12">
        <v>42467</v>
      </c>
      <c r="F27" s="13">
        <v>0.54166666666666663</v>
      </c>
    </row>
    <row r="28" spans="1:6">
      <c r="A28" s="3">
        <v>23</v>
      </c>
      <c r="B28" s="10" t="s">
        <v>70</v>
      </c>
      <c r="C28" s="10" t="s">
        <v>55</v>
      </c>
      <c r="D28" s="11">
        <v>94</v>
      </c>
      <c r="E28" s="12">
        <v>42467</v>
      </c>
      <c r="F28" s="13">
        <v>0.58333333333333337</v>
      </c>
    </row>
    <row r="29" spans="1:6">
      <c r="A29" s="3">
        <v>24</v>
      </c>
      <c r="B29" s="10" t="s">
        <v>73</v>
      </c>
      <c r="C29" s="10" t="s">
        <v>60</v>
      </c>
      <c r="D29" s="11">
        <v>67</v>
      </c>
      <c r="E29" s="12">
        <v>42467</v>
      </c>
      <c r="F29" s="13">
        <v>0.625</v>
      </c>
    </row>
    <row r="30" spans="1:6">
      <c r="A30" s="3">
        <v>25</v>
      </c>
      <c r="B30" s="6" t="s">
        <v>53</v>
      </c>
      <c r="C30" s="6" t="s">
        <v>54</v>
      </c>
      <c r="D30" s="7">
        <f>78+12</f>
        <v>90</v>
      </c>
      <c r="E30" s="8">
        <v>42468</v>
      </c>
      <c r="F30" s="9">
        <v>0.375</v>
      </c>
    </row>
    <row r="31" spans="1:6">
      <c r="A31" s="3">
        <v>26</v>
      </c>
      <c r="B31" s="6" t="s">
        <v>52</v>
      </c>
      <c r="C31" s="6" t="s">
        <v>43</v>
      </c>
      <c r="D31" s="7">
        <f>21+28</f>
        <v>49</v>
      </c>
      <c r="E31" s="8">
        <v>42468</v>
      </c>
      <c r="F31" s="9">
        <v>0.41666666666666702</v>
      </c>
    </row>
    <row r="32" spans="1:6">
      <c r="A32" s="3">
        <v>27</v>
      </c>
      <c r="B32" s="6" t="s">
        <v>34</v>
      </c>
      <c r="C32" s="6" t="s">
        <v>60</v>
      </c>
      <c r="D32" s="7">
        <v>70</v>
      </c>
      <c r="E32" s="8">
        <v>42468</v>
      </c>
      <c r="F32" s="9">
        <v>0.45833333333333398</v>
      </c>
    </row>
    <row r="33" spans="1:6">
      <c r="A33" s="3">
        <v>28</v>
      </c>
      <c r="B33" s="6" t="s">
        <v>34</v>
      </c>
      <c r="C33" s="6" t="s">
        <v>62</v>
      </c>
      <c r="D33" s="7">
        <v>56</v>
      </c>
      <c r="E33" s="8">
        <v>42468</v>
      </c>
      <c r="F33" s="9">
        <v>0.45833333333333331</v>
      </c>
    </row>
    <row r="34" spans="1:6">
      <c r="A34" s="3">
        <v>29</v>
      </c>
      <c r="B34" s="6" t="s">
        <v>61</v>
      </c>
      <c r="C34" s="6" t="s">
        <v>42</v>
      </c>
      <c r="D34" s="7">
        <f>7</f>
        <v>7</v>
      </c>
      <c r="E34" s="8">
        <v>42468</v>
      </c>
      <c r="F34" s="9">
        <v>0.54166666666666663</v>
      </c>
    </row>
    <row r="35" spans="1:6">
      <c r="A35" s="3">
        <v>30</v>
      </c>
      <c r="B35" s="6" t="s">
        <v>29</v>
      </c>
      <c r="C35" s="6" t="s">
        <v>67</v>
      </c>
      <c r="D35" s="7">
        <f>46+66</f>
        <v>112</v>
      </c>
      <c r="E35" s="8">
        <v>42468</v>
      </c>
      <c r="F35" s="9">
        <v>0.58333333333333337</v>
      </c>
    </row>
    <row r="36" spans="1:6">
      <c r="A36" s="3">
        <v>31</v>
      </c>
      <c r="B36" s="10" t="s">
        <v>18</v>
      </c>
      <c r="C36" s="10" t="s">
        <v>45</v>
      </c>
      <c r="D36" s="11">
        <f>24+38</f>
        <v>62</v>
      </c>
      <c r="E36" s="12">
        <v>42471</v>
      </c>
      <c r="F36" s="13">
        <v>0.375</v>
      </c>
    </row>
    <row r="37" spans="1:6">
      <c r="A37" s="3">
        <v>32</v>
      </c>
      <c r="B37" s="10" t="s">
        <v>26</v>
      </c>
      <c r="C37" s="10" t="s">
        <v>41</v>
      </c>
      <c r="D37" s="11">
        <f>44+13</f>
        <v>57</v>
      </c>
      <c r="E37" s="12">
        <v>42471</v>
      </c>
      <c r="F37" s="13">
        <v>0.41666666666666669</v>
      </c>
    </row>
    <row r="38" spans="1:6">
      <c r="A38" s="3">
        <v>33</v>
      </c>
      <c r="B38" s="10" t="s">
        <v>71</v>
      </c>
      <c r="C38" s="10" t="s">
        <v>54</v>
      </c>
      <c r="D38" s="11">
        <v>89</v>
      </c>
      <c r="E38" s="12">
        <v>42471</v>
      </c>
      <c r="F38" s="13">
        <v>0.45833333333333298</v>
      </c>
    </row>
    <row r="39" spans="1:6">
      <c r="A39" s="3">
        <v>34</v>
      </c>
      <c r="B39" s="10" t="s">
        <v>15</v>
      </c>
      <c r="C39" s="10" t="s">
        <v>41</v>
      </c>
      <c r="D39" s="11">
        <f>59+43</f>
        <v>102</v>
      </c>
      <c r="E39" s="12">
        <v>42471</v>
      </c>
      <c r="F39" s="13">
        <v>0.54166666666666596</v>
      </c>
    </row>
    <row r="40" spans="1:6">
      <c r="A40" s="3">
        <v>35</v>
      </c>
      <c r="B40" s="10" t="s">
        <v>11</v>
      </c>
      <c r="C40" s="10" t="s">
        <v>44</v>
      </c>
      <c r="D40" s="11">
        <f>38+87+47+69</f>
        <v>241</v>
      </c>
      <c r="E40" s="12">
        <v>42471</v>
      </c>
      <c r="F40" s="13">
        <v>0.58333333333333204</v>
      </c>
    </row>
    <row r="41" spans="1:6">
      <c r="A41" s="3">
        <v>36</v>
      </c>
      <c r="B41" s="6" t="s">
        <v>35</v>
      </c>
      <c r="C41" s="6" t="s">
        <v>39</v>
      </c>
      <c r="D41" s="7">
        <f>97+23</f>
        <v>120</v>
      </c>
      <c r="E41" s="8">
        <v>42472</v>
      </c>
      <c r="F41" s="9">
        <v>0.375</v>
      </c>
    </row>
    <row r="42" spans="1:6">
      <c r="A42" s="3">
        <v>37</v>
      </c>
      <c r="B42" s="6" t="s">
        <v>77</v>
      </c>
      <c r="C42" s="6" t="s">
        <v>45</v>
      </c>
      <c r="D42" s="7">
        <v>74</v>
      </c>
      <c r="E42" s="8">
        <v>42502</v>
      </c>
      <c r="F42" s="9">
        <v>0.41666666666666669</v>
      </c>
    </row>
    <row r="43" spans="1:6">
      <c r="A43" s="3">
        <v>38</v>
      </c>
      <c r="B43" s="6" t="s">
        <v>19</v>
      </c>
      <c r="C43" s="6" t="s">
        <v>56</v>
      </c>
      <c r="D43" s="7">
        <f>55+69</f>
        <v>124</v>
      </c>
      <c r="E43" s="8">
        <v>42472</v>
      </c>
      <c r="F43" s="9">
        <v>0.41666666666666702</v>
      </c>
    </row>
    <row r="44" spans="1:6">
      <c r="A44" s="3">
        <v>39</v>
      </c>
      <c r="B44" s="6" t="s">
        <v>28</v>
      </c>
      <c r="C44" s="6" t="s">
        <v>46</v>
      </c>
      <c r="D44" s="7">
        <f>49+16+31+24</f>
        <v>120</v>
      </c>
      <c r="E44" s="8">
        <v>42472</v>
      </c>
      <c r="F44" s="9">
        <v>0.45833333333333298</v>
      </c>
    </row>
    <row r="45" spans="1:6">
      <c r="A45" s="3">
        <v>40</v>
      </c>
      <c r="B45" s="6" t="s">
        <v>63</v>
      </c>
      <c r="C45" s="6" t="s">
        <v>45</v>
      </c>
      <c r="D45" s="7">
        <f>25</f>
        <v>25</v>
      </c>
      <c r="E45" s="8">
        <v>42472</v>
      </c>
      <c r="F45" s="9">
        <v>0.54166666666666796</v>
      </c>
    </row>
    <row r="46" spans="1:6">
      <c r="A46" s="3">
        <v>41</v>
      </c>
      <c r="B46" s="6" t="s">
        <v>32</v>
      </c>
      <c r="C46" s="6" t="s">
        <v>44</v>
      </c>
      <c r="D46" s="7">
        <f>50+27</f>
        <v>77</v>
      </c>
      <c r="E46" s="8">
        <v>42472</v>
      </c>
      <c r="F46" s="9">
        <v>0.58333333333333504</v>
      </c>
    </row>
    <row r="47" spans="1:6">
      <c r="A47" s="3">
        <v>42</v>
      </c>
      <c r="B47" s="6" t="s">
        <v>72</v>
      </c>
      <c r="C47" s="6" t="s">
        <v>60</v>
      </c>
      <c r="D47" s="7">
        <v>79</v>
      </c>
      <c r="E47" s="8">
        <v>42472</v>
      </c>
      <c r="F47" s="9">
        <v>0.625000000000001</v>
      </c>
    </row>
    <row r="48" spans="1:6">
      <c r="A48" s="3">
        <v>43</v>
      </c>
      <c r="B48" s="10" t="s">
        <v>36</v>
      </c>
      <c r="C48" s="10" t="s">
        <v>43</v>
      </c>
      <c r="D48" s="11">
        <f>56+25</f>
        <v>81</v>
      </c>
      <c r="E48" s="12">
        <v>42473</v>
      </c>
      <c r="F48" s="13">
        <v>0.375</v>
      </c>
    </row>
    <row r="49" spans="1:6">
      <c r="A49" s="3">
        <v>44</v>
      </c>
      <c r="B49" s="10" t="s">
        <v>16</v>
      </c>
      <c r="C49" s="10" t="s">
        <v>44</v>
      </c>
      <c r="D49" s="11">
        <v>117</v>
      </c>
      <c r="E49" s="12">
        <v>42473</v>
      </c>
      <c r="F49" s="13">
        <v>0.41666666666666702</v>
      </c>
    </row>
    <row r="50" spans="1:6">
      <c r="A50" s="3">
        <v>45</v>
      </c>
      <c r="B50" s="10" t="s">
        <v>30</v>
      </c>
      <c r="C50" s="10" t="s">
        <v>45</v>
      </c>
      <c r="D50" s="11">
        <f>36+45</f>
        <v>81</v>
      </c>
      <c r="E50" s="12">
        <v>42473</v>
      </c>
      <c r="F50" s="13">
        <v>0.45833333333333298</v>
      </c>
    </row>
    <row r="51" spans="1:6">
      <c r="A51" s="3">
        <v>46</v>
      </c>
      <c r="B51" s="10" t="s">
        <v>7</v>
      </c>
      <c r="C51" s="10" t="s">
        <v>41</v>
      </c>
      <c r="D51" s="11">
        <f>31+28</f>
        <v>59</v>
      </c>
      <c r="E51" s="12">
        <v>42473</v>
      </c>
      <c r="F51" s="13">
        <v>0.54166666666666663</v>
      </c>
    </row>
    <row r="52" spans="1:6">
      <c r="A52" s="3">
        <v>47</v>
      </c>
      <c r="B52" s="10" t="s">
        <v>64</v>
      </c>
      <c r="C52" s="10" t="s">
        <v>65</v>
      </c>
      <c r="D52" s="11">
        <v>38</v>
      </c>
      <c r="E52" s="12">
        <v>42473</v>
      </c>
      <c r="F52" s="13">
        <v>0.58333333333333304</v>
      </c>
    </row>
    <row r="53" spans="1:6">
      <c r="A53" s="3">
        <v>48</v>
      </c>
      <c r="B53" s="10" t="s">
        <v>74</v>
      </c>
      <c r="C53" s="10" t="s">
        <v>60</v>
      </c>
      <c r="D53" s="11">
        <f>31+20</f>
        <v>51</v>
      </c>
      <c r="E53" s="12">
        <v>42473</v>
      </c>
      <c r="F53" s="13">
        <v>0.625</v>
      </c>
    </row>
    <row r="54" spans="1:6">
      <c r="A54" s="3">
        <v>49</v>
      </c>
      <c r="B54" s="6" t="s">
        <v>57</v>
      </c>
      <c r="C54" s="6" t="s">
        <v>41</v>
      </c>
      <c r="D54" s="7">
        <v>22</v>
      </c>
      <c r="E54" s="8">
        <v>42474</v>
      </c>
      <c r="F54" s="9">
        <v>0.375</v>
      </c>
    </row>
    <row r="55" spans="1:6">
      <c r="A55" s="3">
        <v>50</v>
      </c>
      <c r="B55" s="6" t="s">
        <v>24</v>
      </c>
      <c r="C55" s="6" t="s">
        <v>60</v>
      </c>
      <c r="D55" s="7">
        <v>12</v>
      </c>
      <c r="E55" s="8">
        <v>42474</v>
      </c>
      <c r="F55" s="9">
        <v>0.375</v>
      </c>
    </row>
    <row r="56" spans="1:6">
      <c r="A56" s="3">
        <v>51</v>
      </c>
      <c r="B56" s="6" t="s">
        <v>24</v>
      </c>
      <c r="C56" s="6" t="s">
        <v>54</v>
      </c>
      <c r="D56" s="7">
        <v>7</v>
      </c>
      <c r="E56" s="8">
        <v>42474</v>
      </c>
      <c r="F56" s="9">
        <v>0.375</v>
      </c>
    </row>
    <row r="57" spans="1:6">
      <c r="A57" s="3">
        <v>52</v>
      </c>
      <c r="B57" s="6" t="s">
        <v>66</v>
      </c>
      <c r="C57" s="6" t="s">
        <v>39</v>
      </c>
      <c r="D57" s="7">
        <v>43</v>
      </c>
      <c r="E57" s="8">
        <v>42474</v>
      </c>
      <c r="F57" s="9">
        <v>0.41666666666666702</v>
      </c>
    </row>
    <row r="58" spans="1:6">
      <c r="A58" s="3">
        <v>53</v>
      </c>
      <c r="B58" s="6" t="s">
        <v>66</v>
      </c>
      <c r="C58" s="6" t="s">
        <v>59</v>
      </c>
      <c r="D58" s="7">
        <v>95</v>
      </c>
      <c r="E58" s="8">
        <v>42474</v>
      </c>
      <c r="F58" s="9">
        <v>0.41666666666666702</v>
      </c>
    </row>
    <row r="59" spans="1:6">
      <c r="A59" s="3">
        <v>54</v>
      </c>
      <c r="B59" s="6" t="s">
        <v>22</v>
      </c>
      <c r="C59" s="6" t="s">
        <v>55</v>
      </c>
      <c r="D59" s="7">
        <f>55+9</f>
        <v>64</v>
      </c>
      <c r="E59" s="8">
        <v>42474</v>
      </c>
      <c r="F59" s="9">
        <v>0.45833333333333331</v>
      </c>
    </row>
    <row r="60" spans="1:6">
      <c r="A60" s="3">
        <v>55</v>
      </c>
      <c r="B60" s="6" t="s">
        <v>76</v>
      </c>
      <c r="C60" s="6" t="s">
        <v>44</v>
      </c>
      <c r="D60" s="7">
        <v>10</v>
      </c>
      <c r="E60" s="8">
        <v>42474</v>
      </c>
      <c r="F60" s="9">
        <v>0.54166666666666663</v>
      </c>
    </row>
    <row r="61" spans="1:6">
      <c r="A61" s="3">
        <v>56</v>
      </c>
      <c r="B61" s="6" t="s">
        <v>50</v>
      </c>
      <c r="C61" s="6" t="s">
        <v>40</v>
      </c>
      <c r="D61" s="7">
        <v>120</v>
      </c>
      <c r="E61" s="8">
        <v>42474</v>
      </c>
      <c r="F61" s="9">
        <v>0.54166666666666663</v>
      </c>
    </row>
    <row r="62" spans="1:6">
      <c r="A62" s="3">
        <v>57</v>
      </c>
      <c r="B62" s="6" t="s">
        <v>20</v>
      </c>
      <c r="C62" s="6" t="s">
        <v>39</v>
      </c>
      <c r="D62" s="7">
        <f>55+44</f>
        <v>99</v>
      </c>
      <c r="E62" s="8">
        <v>42474</v>
      </c>
      <c r="F62" s="9">
        <v>0.625</v>
      </c>
    </row>
    <row r="63" spans="1:6">
      <c r="A63" s="3">
        <v>58</v>
      </c>
      <c r="B63" s="6" t="s">
        <v>20</v>
      </c>
      <c r="C63" s="6" t="s">
        <v>59</v>
      </c>
      <c r="D63" s="7">
        <f>54</f>
        <v>54</v>
      </c>
      <c r="E63" s="8">
        <v>42474</v>
      </c>
      <c r="F63" s="9">
        <v>0.625</v>
      </c>
    </row>
    <row r="64" spans="1:6">
      <c r="A64" s="3">
        <v>59</v>
      </c>
      <c r="B64" s="10" t="s">
        <v>10</v>
      </c>
      <c r="C64" s="10" t="s">
        <v>43</v>
      </c>
      <c r="D64" s="11">
        <f>62+55</f>
        <v>117</v>
      </c>
      <c r="E64" s="12">
        <v>42475</v>
      </c>
      <c r="F64" s="13">
        <v>0.375</v>
      </c>
    </row>
    <row r="65" spans="1:6">
      <c r="A65" s="3">
        <v>60</v>
      </c>
      <c r="B65" s="10" t="s">
        <v>37</v>
      </c>
      <c r="C65" s="10" t="s">
        <v>45</v>
      </c>
      <c r="D65" s="11">
        <v>68</v>
      </c>
      <c r="E65" s="12">
        <v>42475</v>
      </c>
      <c r="F65" s="13">
        <v>0.41666666666666702</v>
      </c>
    </row>
    <row r="66" spans="1:6">
      <c r="A66" s="3">
        <v>61</v>
      </c>
      <c r="B66" s="10" t="s">
        <v>37</v>
      </c>
      <c r="C66" s="10" t="s">
        <v>59</v>
      </c>
      <c r="D66" s="11">
        <v>53</v>
      </c>
      <c r="E66" s="12">
        <v>42475</v>
      </c>
      <c r="F66" s="13">
        <v>0.41666666666666702</v>
      </c>
    </row>
    <row r="67" spans="1:6">
      <c r="A67" s="3">
        <v>62</v>
      </c>
      <c r="B67" s="10" t="s">
        <v>69</v>
      </c>
      <c r="C67" s="10" t="s">
        <v>55</v>
      </c>
      <c r="D67" s="11">
        <v>89</v>
      </c>
      <c r="E67" s="12">
        <v>42475</v>
      </c>
      <c r="F67" s="13">
        <v>0.45833333333333331</v>
      </c>
    </row>
    <row r="68" spans="1:6">
      <c r="A68" s="3">
        <v>63</v>
      </c>
      <c r="B68" s="10" t="s">
        <v>14</v>
      </c>
      <c r="C68" s="10" t="s">
        <v>62</v>
      </c>
      <c r="D68" s="11">
        <v>70</v>
      </c>
      <c r="E68" s="12">
        <v>42475</v>
      </c>
      <c r="F68" s="13">
        <v>0.54166666666666696</v>
      </c>
    </row>
    <row r="69" spans="1:6">
      <c r="A69" s="3">
        <v>64</v>
      </c>
      <c r="B69" s="10" t="s">
        <v>25</v>
      </c>
      <c r="C69" s="10" t="s">
        <v>62</v>
      </c>
      <c r="D69" s="11">
        <v>52</v>
      </c>
      <c r="E69" s="12">
        <v>42475</v>
      </c>
      <c r="F69" s="13">
        <v>0.625</v>
      </c>
    </row>
    <row r="70" spans="1:6">
      <c r="A70" s="3">
        <v>65</v>
      </c>
      <c r="B70" s="10" t="s">
        <v>25</v>
      </c>
      <c r="C70" s="10" t="s">
        <v>60</v>
      </c>
      <c r="D70" s="11">
        <v>47</v>
      </c>
      <c r="E70" s="12">
        <v>42475</v>
      </c>
      <c r="F70" s="13">
        <v>0.625</v>
      </c>
    </row>
    <row r="71" spans="1:6">
      <c r="A71" s="15"/>
      <c r="B71" s="15"/>
      <c r="C71" s="15"/>
      <c r="D71" s="15"/>
      <c r="E71" s="15"/>
      <c r="F71" s="15"/>
    </row>
    <row r="72" spans="1:6">
      <c r="A72" s="15"/>
      <c r="B72" s="16"/>
      <c r="C72" s="15"/>
    </row>
    <row r="73" spans="1:6">
      <c r="A73" s="15"/>
      <c r="B73" s="16"/>
      <c r="C73" s="15"/>
    </row>
    <row r="74" spans="1:6">
      <c r="A74" s="15"/>
      <c r="B74" s="16"/>
      <c r="C74" s="15"/>
    </row>
    <row r="75" spans="1:6">
      <c r="A75" s="15"/>
      <c r="B75" s="16"/>
      <c r="C75" s="15"/>
    </row>
    <row r="76" spans="1:6">
      <c r="A76" s="15"/>
      <c r="B76" s="16"/>
      <c r="C76" s="15"/>
    </row>
    <row r="77" spans="1:6">
      <c r="A77" s="15"/>
      <c r="B77" s="16"/>
      <c r="C77" s="15"/>
    </row>
    <row r="78" spans="1:6">
      <c r="A78" s="15"/>
      <c r="B78" s="16"/>
      <c r="C78" s="15"/>
    </row>
    <row r="79" spans="1:6">
      <c r="A79" s="15"/>
      <c r="B79" s="16"/>
      <c r="C79" s="15"/>
    </row>
    <row r="80" spans="1:6">
      <c r="A80" s="15"/>
      <c r="B80" s="16"/>
      <c r="C80" s="15"/>
    </row>
    <row r="81" spans="1:3">
      <c r="A81" s="15"/>
      <c r="B81" s="16"/>
      <c r="C81" s="15"/>
    </row>
    <row r="82" spans="1:3">
      <c r="A82" s="15"/>
      <c r="B82" s="16"/>
      <c r="C82" s="15"/>
    </row>
    <row r="83" spans="1:3">
      <c r="A83" s="15"/>
      <c r="B83" s="16"/>
      <c r="C83" s="15"/>
    </row>
    <row r="84" spans="1:3">
      <c r="A84" s="15"/>
      <c r="B84" s="16"/>
      <c r="C84" s="15"/>
    </row>
  </sheetData>
  <mergeCells count="1">
    <mergeCell ref="A1:F4"/>
  </mergeCells>
  <pageMargins left="1" right="1" top="0.16" bottom="0.2" header="0.2" footer="0.16"/>
  <pageSetup paperSize="8" scale="34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2016-03-30T05:48:23Z</dcterms:modified>
</cp:coreProperties>
</file>